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Desk\Dropbox\2024년 학회\2024가을학술대회\숙박\호텔 예약 신청서\홈페이지용\"/>
    </mc:Choice>
  </mc:AlternateContent>
  <bookViews>
    <workbookView xWindow="0" yWindow="0" windowWidth="28800" windowHeight="12255"/>
  </bookViews>
  <sheets>
    <sheet name="Request Form" sheetId="1" r:id="rId1"/>
    <sheet name="Sheet1" sheetId="2" state="hidden" r:id="rId2"/>
  </sheets>
  <definedNames>
    <definedName name="_xlnm.Print_Area" localSheetId="0">'Request Form'!$A$1:$F$53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D40" i="1"/>
  <c r="D39" i="1"/>
  <c r="E42" i="1" l="1"/>
  <c r="F42" i="1" s="1"/>
  <c r="C41" i="1" l="1"/>
  <c r="C40" i="1"/>
  <c r="C39" i="1"/>
  <c r="C13" i="1"/>
  <c r="E40" i="1" l="1"/>
  <c r="F40" i="1" s="1"/>
  <c r="E39" i="1"/>
  <c r="F39" i="1" s="1"/>
  <c r="E41" i="1"/>
  <c r="F41" i="1" s="1"/>
  <c r="D26" i="1" l="1"/>
</calcChain>
</file>

<file path=xl/sharedStrings.xml><?xml version="1.0" encoding="utf-8"?>
<sst xmlns="http://schemas.openxmlformats.org/spreadsheetml/2006/main" count="116" uniqueCount="86">
  <si>
    <t>Room Type</t>
  </si>
  <si>
    <t>Remark</t>
  </si>
  <si>
    <t>Date Format</t>
  </si>
  <si>
    <t>RT</t>
  </si>
  <si>
    <t>(ex. VISA, Master, Amex, etc.)</t>
  </si>
  <si>
    <t>Mr.</t>
  </si>
  <si>
    <t>Ms.</t>
  </si>
  <si>
    <t>Dr.</t>
  </si>
  <si>
    <t>Prof.</t>
  </si>
  <si>
    <t>토</t>
  </si>
  <si>
    <t>REG</t>
  </si>
  <si>
    <t>Stay Date</t>
  </si>
  <si>
    <t>Rate type</t>
  </si>
  <si>
    <t>Rate Amount</t>
  </si>
  <si>
    <t>대구메리어트호텔 객실 예약 신청서</t>
  </si>
  <si>
    <t>숙박자
정보</t>
  </si>
  <si>
    <t>고객명</t>
  </si>
  <si>
    <t>휴대폰번호</t>
  </si>
  <si>
    <t>체크인 날짜</t>
  </si>
  <si>
    <t>체크아웃 날짜</t>
  </si>
  <si>
    <t>선호 객실 상품</t>
  </si>
  <si>
    <t>박수</t>
  </si>
  <si>
    <t>객실타입</t>
  </si>
  <si>
    <t>조식불포함가</t>
  </si>
  <si>
    <t>조식1인포함가</t>
  </si>
  <si>
    <t>조식2인포함가</t>
  </si>
  <si>
    <t>디럭스 더블
(더블베드 2개)</t>
  </si>
  <si>
    <t>클럽혜택 1인 포함가</t>
  </si>
  <si>
    <t>클럽혜택 2인 포함가</t>
  </si>
  <si>
    <t>1박당 객실당
객실료
(10% 부가세포함)</t>
  </si>
  <si>
    <r>
      <t xml:space="preserve">엠클럽 킹
(킹베드 1개)
</t>
    </r>
    <r>
      <rPr>
        <b/>
        <sz val="8"/>
        <color theme="1"/>
        <rFont val="맑은 고딕"/>
        <family val="2"/>
        <scheme val="minor"/>
      </rPr>
      <t>클럽혜택: 조식, 수영장&amp;사우나, 해피/소셜아워, 라운지엑세스</t>
    </r>
  </si>
  <si>
    <t>총 예상 객실료 (10% 부가세 포함)</t>
  </si>
  <si>
    <t>디럭스킹 조식불포함</t>
  </si>
  <si>
    <t>디럭스킹+조식1인포함</t>
  </si>
  <si>
    <t>디럭스킹+조식2인포함</t>
  </si>
  <si>
    <t>디럭스더블 조식불포함</t>
  </si>
  <si>
    <t>디럭스더블+조식1인포함</t>
  </si>
  <si>
    <t>디럭스더블+조식2인포함</t>
  </si>
  <si>
    <t>엠클럽킹+클럽혜택1인</t>
  </si>
  <si>
    <t>엠클럽킹+클럽혜택2인</t>
  </si>
  <si>
    <t>예약 보증용 카드 정보</t>
  </si>
  <si>
    <t>실 결제는 체크인시 제시 해주시는 실물 카드로 진행 됩니다. 단, 취소 규정에 부합하지 않는 취소나 노쇼 발생 시 위약금 결제 용으로 사용될 수 있습니다.</t>
  </si>
  <si>
    <t>신용카드 소유자 명</t>
  </si>
  <si>
    <t>카드 종류</t>
  </si>
  <si>
    <t>신용카드발급사</t>
  </si>
  <si>
    <t>카드번호</t>
  </si>
  <si>
    <t>유효기간</t>
  </si>
  <si>
    <t>작성자 본인은 객실 예약 진행을 위해 개인정보 및 민감정보 제공에 동의 하며, 제공된 정보를 바탕으로 객실 예약 진행에 동의 합니다.</t>
  </si>
  <si>
    <t>취소 규정에 부합하지 않는 취소나 노쇼 발생시, 총 객실료에 해당 하는 100% 위약금 발생에 동의 하며, 제공된 보증용 카드정보로 결제 진행에 동의 합니다.</t>
  </si>
  <si>
    <t>작성자명</t>
  </si>
  <si>
    <t>날짜</t>
  </si>
  <si>
    <t>예약 요청 시 원하시는 객실 타입 예약이 불가할 수 있으며, 예약 확정은 대구 메리어트 호텔에서 발급한 객실 예약확인서로만 증명 됩니다.</t>
  </si>
  <si>
    <t>이메일 주소</t>
  </si>
  <si>
    <t>메리어트 맴버십 번호 (본보이 맴버이시면, 적립위한 맴버십 번호 기재요망)
메리어트 본보이 회원 약관을 기반으로 적립 규정을 따릅니다.</t>
  </si>
  <si>
    <t>맴버십이 없다면, 기재된 이메일 주소를 통해 자동 신규가입 후 숙박 포인트 적립을 원하십니까?</t>
  </si>
  <si>
    <t>YES</t>
  </si>
  <si>
    <t>NO</t>
  </si>
  <si>
    <t>디럭스 킹 
(킹베드 1개)</t>
  </si>
  <si>
    <r>
      <t xml:space="preserve">
</t>
    </r>
    <r>
      <rPr>
        <b/>
        <sz val="30"/>
        <color theme="0"/>
        <rFont val="맑은 고딕"/>
        <family val="2"/>
        <scheme val="minor"/>
      </rPr>
      <t>2024 한국기상학회 정기총회 및 가을학술대회</t>
    </r>
  </si>
  <si>
    <r>
      <rPr>
        <b/>
        <sz val="13"/>
        <color rgb="FFFF0000"/>
        <rFont val="맑은 고딕"/>
        <family val="2"/>
        <scheme val="minor"/>
      </rPr>
      <t xml:space="preserve">호텔 예약 접수 마감: 2024년 10월 15일 화요일
</t>
    </r>
    <r>
      <rPr>
        <b/>
        <sz val="13"/>
        <color theme="4" tint="-0.499984740745262"/>
        <rFont val="맑은 고딕"/>
        <family val="2"/>
        <scheme val="minor"/>
      </rPr>
      <t xml:space="preserve">예약접수이메일 : Andy.Lee2@marriott.com / 예약문의: 010-7576-8871 (예약 신청서 이메일 발송 후, 수신 오류에 대비하여 문자메세지 부탁 드립니다.)
</t>
    </r>
    <r>
      <rPr>
        <b/>
        <sz val="13"/>
        <color theme="1"/>
        <rFont val="맑은 고딕"/>
        <family val="2"/>
        <scheme val="minor"/>
      </rPr>
      <t>해당 할인 요금은 호텔 객실 상황에 따라 조기 종료될 수 있으며, 원하는 객실 상품 예약이 불가할 수 있습니다.</t>
    </r>
  </si>
  <si>
    <t>SAT</t>
  </si>
  <si>
    <t>일</t>
  </si>
  <si>
    <t>월</t>
  </si>
  <si>
    <t>화</t>
  </si>
  <si>
    <t>디럭스킹 조식불포함REG</t>
  </si>
  <si>
    <t>디럭스킹+조식1인포함REG</t>
  </si>
  <si>
    <t>디럭스킹+조식2인포함REG</t>
  </si>
  <si>
    <t>디럭스더블 조식불포함REG</t>
  </si>
  <si>
    <t>디럭스더블+조식1인포함REG</t>
  </si>
  <si>
    <t>디럭스더블+조식2인포함REG</t>
  </si>
  <si>
    <t>엠클럽킹+클럽혜택1인REG</t>
  </si>
  <si>
    <t>엠클럽킹+클럽혜택2인REG</t>
  </si>
  <si>
    <t>디럭스킹 조식불포함SAT</t>
  </si>
  <si>
    <t>디럭스킹+조식1인포함SAT</t>
  </si>
  <si>
    <t>디럭스킹+조식2인포함SAT</t>
  </si>
  <si>
    <t>디럭스더블 조식불포함SAT</t>
  </si>
  <si>
    <t>디럭스더블+조식1인포함SAT</t>
  </si>
  <si>
    <t>디럭스더블+조식2인포함SAT</t>
  </si>
  <si>
    <t>엠클럽킹+클럽혜택1인SAT</t>
  </si>
  <si>
    <t>엠클럽킹+클럽혜택2인SAT</t>
  </si>
  <si>
    <r>
      <t>1. 체크인은 오후 3시 부터 가능 하며, 체크아웃은 12시 정오로 규정되어 있습니다.
2. 조식 사전 포함 없이 현장에서 조식 이용할 시, 투숙객 할인만 적용되어 인당 45,000원의 조식료가 부과 됩니다. (자녀 조식가: 24,000원 / 만12세까지의 기준)
3. 조식 뷔페 시간: 06:30~10:00 (3층 어반키친)
4. 5객실 이상의 객실 예약을 진행할 시, 담당 판촉지배인에게 연락 부탁 드립니다. (이영광 과장 / 053-327-7701 / Andy.Lee2@marriott.com)</t>
    </r>
    <r>
      <rPr>
        <b/>
        <sz val="11"/>
        <color rgb="FFFF0000"/>
        <rFont val="맑은 고딕"/>
        <family val="2"/>
        <scheme val="minor"/>
      </rPr>
      <t xml:space="preserve"> - 별도의 할인과 별도의 취소 규정이 적용 됩니다.
</t>
    </r>
    <r>
      <rPr>
        <b/>
        <sz val="11"/>
        <color theme="1"/>
        <rFont val="맑은 고딕"/>
        <family val="2"/>
        <scheme val="minor"/>
      </rPr>
      <t>5. 해당 예약은 한국기상학회 참석 목적으로만 이용 가능하며, 제 3자에게 양도 또는 판매는 절대 불가능 합니다.</t>
    </r>
  </si>
  <si>
    <r>
      <t xml:space="preserve">취소규정
</t>
    </r>
    <r>
      <rPr>
        <b/>
        <u/>
        <sz val="11"/>
        <color rgb="FFFF0000"/>
        <rFont val="맑은 고딕"/>
        <family val="2"/>
        <scheme val="minor"/>
      </rPr>
      <t>취소나 변경은 2024년 10월 15일 오후 5시 전까지</t>
    </r>
    <r>
      <rPr>
        <b/>
        <sz val="11"/>
        <color theme="1"/>
        <rFont val="맑은 고딕"/>
        <family val="2"/>
        <scheme val="minor"/>
      </rPr>
      <t xml:space="preserve"> 패널티 없이 가능하며, 그 이후 취소규정에 부합하지 않는 취소나 노쇼 발생 시, </t>
    </r>
    <r>
      <rPr>
        <b/>
        <sz val="11"/>
        <color rgb="FFFF0000"/>
        <rFont val="맑은 고딕"/>
        <family val="2"/>
        <scheme val="minor"/>
      </rPr>
      <t>총 객실료에 해당하는 100% 위약금</t>
    </r>
    <r>
      <rPr>
        <b/>
        <sz val="11"/>
        <color theme="1"/>
        <rFont val="맑은 고딕"/>
        <family val="2"/>
        <scheme val="minor"/>
      </rPr>
      <t>이 발생 합니다.</t>
    </r>
  </si>
  <si>
    <t>예약 접수 마감은 2024년 10월 15일 오후 5시 까지이며 신청서 작성 후 Andy.Lee2@marriott.com 으로 송부 부탁 드립니다.
객실 상황에 따라 해당 할인은 조기 종료될 수 있습니다. 
 5객실 이상 예약 요청의 경우 별도의 할인 요금과 별도의 취소 규정이 적용됩니다.</t>
  </si>
  <si>
    <t>토요일 (10/26)</t>
  </si>
  <si>
    <t>일요일~화요일 (10/27~10/29)</t>
  </si>
  <si>
    <t>대학/기관/소속명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</si>
</sst>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u/>
      <sz val="11.5"/>
      <color theme="1"/>
      <name val="맑은 고딕"/>
      <family val="2"/>
      <scheme val="min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3"/>
      <color theme="0"/>
      <name val="KoPub돋움체 Bold"/>
      <family val="1"/>
      <charset val="129"/>
    </font>
    <font>
      <b/>
      <sz val="11"/>
      <color theme="1" tint="4.9989318521683403E-2"/>
      <name val="맑은 고딕"/>
      <family val="2"/>
      <scheme val="minor"/>
    </font>
    <font>
      <b/>
      <sz val="8"/>
      <color theme="1"/>
      <name val="맑은 고딕"/>
      <family val="2"/>
      <scheme val="minor"/>
    </font>
    <font>
      <b/>
      <sz val="30"/>
      <color theme="0"/>
      <name val="맑은 고딕"/>
      <family val="2"/>
      <scheme val="minor"/>
    </font>
    <font>
      <b/>
      <sz val="8"/>
      <color theme="1" tint="4.9989318521683403E-2"/>
      <name val="맑은 고딕"/>
      <family val="2"/>
      <scheme val="minor"/>
    </font>
    <font>
      <b/>
      <sz val="20"/>
      <color theme="1"/>
      <name val="맑은 고딕"/>
      <family val="2"/>
      <scheme val="minor"/>
    </font>
    <font>
      <b/>
      <sz val="13"/>
      <color theme="1"/>
      <name val="맑은 고딕"/>
      <family val="2"/>
      <scheme val="minor"/>
    </font>
    <font>
      <b/>
      <sz val="13"/>
      <color rgb="FFFF0000"/>
      <name val="맑은 고딕"/>
      <family val="2"/>
      <scheme val="minor"/>
    </font>
    <font>
      <b/>
      <sz val="13"/>
      <color theme="4" tint="-0.499984740745262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b/>
      <u/>
      <sz val="11"/>
      <color rgb="FFFF0000"/>
      <name val="맑은 고딕"/>
      <family val="2"/>
      <scheme val="minor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16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20" xfId="0" applyNumberFormat="1" applyBorder="1" applyAlignment="1" applyProtection="1">
      <alignment horizontal="center" vertical="center"/>
    </xf>
    <xf numFmtId="3" fontId="0" fillId="0" borderId="24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3" fontId="0" fillId="0" borderId="1" xfId="0" applyNumberFormat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1" fontId="0" fillId="0" borderId="5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1" fontId="0" fillId="0" borderId="22" xfId="0" applyNumberFormat="1" applyBorder="1" applyAlignment="1" applyProtection="1">
      <alignment horizontal="center" vertical="center"/>
      <protection locked="0"/>
    </xf>
    <xf numFmtId="1" fontId="7" fillId="5" borderId="22" xfId="0" applyNumberFormat="1" applyFont="1" applyFill="1" applyBorder="1" applyAlignment="1" applyProtection="1">
      <alignment horizontal="center" vertical="center"/>
    </xf>
    <xf numFmtId="1" fontId="7" fillId="5" borderId="2" xfId="0" applyNumberFormat="1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</xf>
    <xf numFmtId="1" fontId="7" fillId="5" borderId="5" xfId="0" applyNumberFormat="1" applyFont="1" applyFill="1" applyBorder="1" applyAlignment="1" applyProtection="1">
      <alignment horizontal="center" vertical="center"/>
    </xf>
    <xf numFmtId="0" fontId="7" fillId="5" borderId="22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/>
    </xf>
    <xf numFmtId="0" fontId="1" fillId="0" borderId="0" xfId="0" applyFont="1" applyProtection="1"/>
    <xf numFmtId="0" fontId="1" fillId="0" borderId="27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</xf>
    <xf numFmtId="0" fontId="7" fillId="5" borderId="4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0" fillId="0" borderId="8" xfId="0" applyNumberFormat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7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 wrapText="1"/>
    </xf>
    <xf numFmtId="1" fontId="10" fillId="5" borderId="38" xfId="0" applyNumberFormat="1" applyFont="1" applyFill="1" applyBorder="1" applyAlignment="1" applyProtection="1">
      <alignment horizontal="center" vertical="center"/>
    </xf>
    <xf numFmtId="1" fontId="10" fillId="5" borderId="39" xfId="0" applyNumberFormat="1" applyFont="1" applyFill="1" applyBorder="1" applyAlignment="1" applyProtection="1">
      <alignment horizontal="center" vertical="center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1" fontId="7" fillId="5" borderId="21" xfId="0" applyNumberFormat="1" applyFont="1" applyFill="1" applyBorder="1" applyAlignment="1" applyProtection="1">
      <alignment horizontal="center" vertical="center" wrapText="1"/>
    </xf>
    <xf numFmtId="1" fontId="7" fillId="5" borderId="18" xfId="0" applyNumberFormat="1" applyFont="1" applyFill="1" applyBorder="1" applyAlignment="1" applyProtection="1">
      <alignment horizontal="center" vertical="center" wrapText="1"/>
    </xf>
    <xf numFmtId="1" fontId="7" fillId="5" borderId="2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6" fillId="4" borderId="35" xfId="0" applyFont="1" applyFill="1" applyBorder="1" applyAlignment="1" applyProtection="1">
      <alignment horizontal="center" vertical="center" wrapText="1"/>
    </xf>
    <xf numFmtId="0" fontId="6" fillId="4" borderId="36" xfId="0" applyFont="1" applyFill="1" applyBorder="1" applyAlignment="1" applyProtection="1">
      <alignment horizontal="center" vertical="center"/>
    </xf>
    <xf numFmtId="0" fontId="6" fillId="4" borderId="37" xfId="0" applyFont="1" applyFill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14" fontId="5" fillId="0" borderId="27" xfId="0" applyNumberFormat="1" applyFont="1" applyBorder="1" applyAlignment="1" applyProtection="1">
      <alignment horizontal="center" vertical="center"/>
      <protection locked="0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6" borderId="16" xfId="0" applyFont="1" applyFill="1" applyBorder="1" applyAlignment="1" applyProtection="1">
      <alignment horizontal="left" vertical="center" wrapText="1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17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2" fillId="7" borderId="0" xfId="0" applyFont="1" applyFill="1" applyAlignment="1" applyProtection="1">
      <alignment horizontal="left"/>
    </xf>
    <xf numFmtId="0" fontId="7" fillId="7" borderId="21" xfId="0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23" xfId="0" applyFont="1" applyFill="1" applyBorder="1" applyAlignment="1" applyProtection="1">
      <alignment horizontal="center" vertical="center" wrapText="1"/>
    </xf>
    <xf numFmtId="3" fontId="11" fillId="6" borderId="16" xfId="0" applyNumberFormat="1" applyFont="1" applyFill="1" applyBorder="1" applyAlignment="1" applyProtection="1">
      <alignment horizontal="center" vertical="center"/>
    </xf>
    <xf numFmtId="3" fontId="11" fillId="6" borderId="8" xfId="0" applyNumberFormat="1" applyFont="1" applyFill="1" applyBorder="1" applyAlignment="1" applyProtection="1">
      <alignment horizontal="center" vertical="center"/>
    </xf>
    <xf numFmtId="3" fontId="11" fillId="6" borderId="17" xfId="0" applyNumberFormat="1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/>
    </xf>
    <xf numFmtId="0" fontId="1" fillId="7" borderId="17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1642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0</xdr:col>
      <xdr:colOff>1266825</xdr:colOff>
      <xdr:row>4</xdr:row>
      <xdr:rowOff>21431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1133475" cy="850106"/>
        </a:xfrm>
        <a:prstGeom prst="rect">
          <a:avLst/>
        </a:prstGeom>
      </xdr:spPr>
    </xdr:pic>
    <xdr:clientData/>
  </xdr:twoCellAnchor>
  <xdr:twoCellAnchor editAs="oneCell">
    <xdr:from>
      <xdr:col>4</xdr:col>
      <xdr:colOff>1600200</xdr:colOff>
      <xdr:row>0</xdr:row>
      <xdr:rowOff>118662</xdr:rowOff>
    </xdr:from>
    <xdr:to>
      <xdr:col>5</xdr:col>
      <xdr:colOff>1724025</xdr:colOff>
      <xdr:row>2</xdr:row>
      <xdr:rowOff>106428</xdr:rowOff>
    </xdr:to>
    <xdr:pic>
      <xdr:nvPicPr>
        <xdr:cNvPr id="5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24925" y="118662"/>
          <a:ext cx="2009775" cy="492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BreakPreview" zoomScaleNormal="100" zoomScaleSheetLayoutView="100" workbookViewId="0">
      <selection activeCell="C9" sqref="C9"/>
    </sheetView>
  </sheetViews>
  <sheetFormatPr defaultRowHeight="16.5"/>
  <cols>
    <col min="1" max="1" width="19.75" customWidth="1"/>
    <col min="2" max="2" width="27.375" style="1" customWidth="1"/>
    <col min="3" max="3" width="33.625" customWidth="1"/>
    <col min="4" max="4" width="29.125" style="1" customWidth="1"/>
    <col min="5" max="5" width="28.25" style="1" customWidth="1"/>
    <col min="6" max="6" width="27.375" customWidth="1"/>
  </cols>
  <sheetData>
    <row r="1" spans="1:6" ht="24" customHeight="1" thickBot="1">
      <c r="A1" s="34" t="s">
        <v>58</v>
      </c>
      <c r="B1" s="35"/>
      <c r="C1" s="35"/>
      <c r="D1" s="35"/>
      <c r="E1" s="35"/>
      <c r="F1" s="36"/>
    </row>
    <row r="2" spans="1:6" ht="17.25" thickBot="1">
      <c r="A2" s="37"/>
      <c r="B2" s="38"/>
      <c r="C2" s="38"/>
      <c r="D2" s="38"/>
      <c r="E2" s="38"/>
      <c r="F2" s="39"/>
    </row>
    <row r="3" spans="1:6" ht="17.25" thickBot="1">
      <c r="A3" s="37"/>
      <c r="B3" s="38"/>
      <c r="C3" s="38"/>
      <c r="D3" s="38"/>
      <c r="E3" s="38"/>
      <c r="F3" s="39"/>
    </row>
    <row r="4" spans="1:6" ht="17.25" thickBot="1">
      <c r="A4" s="37"/>
      <c r="B4" s="38"/>
      <c r="C4" s="38"/>
      <c r="D4" s="38"/>
      <c r="E4" s="38"/>
      <c r="F4" s="39"/>
    </row>
    <row r="5" spans="1:6" ht="17.25" thickBot="1">
      <c r="A5" s="37"/>
      <c r="B5" s="38"/>
      <c r="C5" s="38"/>
      <c r="D5" s="38"/>
      <c r="E5" s="38"/>
      <c r="F5" s="39"/>
    </row>
    <row r="6" spans="1:6" ht="30" customHeight="1" thickBot="1">
      <c r="A6" s="37"/>
      <c r="B6" s="38"/>
      <c r="C6" s="38"/>
      <c r="D6" s="38"/>
      <c r="E6" s="38"/>
      <c r="F6" s="39"/>
    </row>
    <row r="7" spans="1:6" ht="60" customHeight="1" thickBot="1">
      <c r="A7" s="58" t="s">
        <v>59</v>
      </c>
      <c r="B7" s="59"/>
      <c r="C7" s="59"/>
      <c r="D7" s="59"/>
      <c r="E7" s="59"/>
      <c r="F7" s="60"/>
    </row>
    <row r="8" spans="1:6" ht="31.5" customHeight="1" thickBot="1">
      <c r="A8" s="62" t="s">
        <v>14</v>
      </c>
      <c r="B8" s="63"/>
      <c r="C8" s="63"/>
      <c r="D8" s="63"/>
      <c r="E8" s="63"/>
      <c r="F8" s="64"/>
    </row>
    <row r="9" spans="1:6" ht="25.5" customHeight="1">
      <c r="A9" s="50" t="s">
        <v>15</v>
      </c>
      <c r="B9" s="17" t="s">
        <v>16</v>
      </c>
      <c r="C9" s="16"/>
      <c r="D9" s="17" t="s">
        <v>85</v>
      </c>
      <c r="E9" s="67"/>
      <c r="F9" s="68"/>
    </row>
    <row r="10" spans="1:6" ht="25.5" customHeight="1">
      <c r="A10" s="51"/>
      <c r="B10" s="18" t="s">
        <v>17</v>
      </c>
      <c r="C10" s="41"/>
      <c r="D10" s="41"/>
      <c r="E10" s="42"/>
      <c r="F10" s="43"/>
    </row>
    <row r="11" spans="1:6" ht="25.5" customHeight="1">
      <c r="A11" s="51"/>
      <c r="B11" s="18" t="s">
        <v>52</v>
      </c>
      <c r="C11" s="41"/>
      <c r="D11" s="41"/>
      <c r="E11" s="42"/>
      <c r="F11" s="43"/>
    </row>
    <row r="12" spans="1:6" ht="25.5" customHeight="1">
      <c r="A12" s="51"/>
      <c r="B12" s="19" t="s">
        <v>18</v>
      </c>
      <c r="C12" s="23"/>
      <c r="D12" s="19" t="s">
        <v>19</v>
      </c>
      <c r="E12" s="69"/>
      <c r="F12" s="70"/>
    </row>
    <row r="13" spans="1:6" ht="25.5" customHeight="1" thickBot="1">
      <c r="A13" s="51"/>
      <c r="B13" s="20" t="s">
        <v>21</v>
      </c>
      <c r="C13" s="12">
        <f>E12-C12</f>
        <v>0</v>
      </c>
      <c r="D13" s="20" t="s">
        <v>20</v>
      </c>
      <c r="E13" s="65"/>
      <c r="F13" s="66"/>
    </row>
    <row r="14" spans="1:6" ht="29.25" customHeight="1">
      <c r="A14" s="51"/>
      <c r="B14" s="44" t="s">
        <v>53</v>
      </c>
      <c r="C14" s="45"/>
      <c r="D14" s="46"/>
      <c r="E14" s="47"/>
      <c r="F14" s="48"/>
    </row>
    <row r="15" spans="1:6" ht="29.25" customHeight="1" thickBot="1">
      <c r="A15" s="52"/>
      <c r="B15" s="44" t="s">
        <v>54</v>
      </c>
      <c r="C15" s="45"/>
      <c r="D15" s="46"/>
      <c r="E15" s="42"/>
      <c r="F15" s="49"/>
    </row>
    <row r="16" spans="1:6" ht="22.5" customHeight="1">
      <c r="A16" s="87" t="s">
        <v>29</v>
      </c>
      <c r="B16" s="21" t="s">
        <v>22</v>
      </c>
      <c r="C16" s="30" t="s">
        <v>1</v>
      </c>
      <c r="D16" s="31"/>
      <c r="E16" s="21" t="s">
        <v>84</v>
      </c>
      <c r="F16" s="22" t="s">
        <v>83</v>
      </c>
    </row>
    <row r="17" spans="1:6" s="2" customFormat="1" ht="30" customHeight="1">
      <c r="A17" s="88"/>
      <c r="B17" s="53" t="s">
        <v>57</v>
      </c>
      <c r="C17" s="26" t="s">
        <v>23</v>
      </c>
      <c r="D17" s="27"/>
      <c r="E17" s="10">
        <v>253000.00000000003</v>
      </c>
      <c r="F17" s="5">
        <v>374000.00000000006</v>
      </c>
    </row>
    <row r="18" spans="1:6" s="2" customFormat="1" ht="30" customHeight="1">
      <c r="A18" s="88"/>
      <c r="B18" s="54"/>
      <c r="C18" s="26" t="s">
        <v>24</v>
      </c>
      <c r="D18" s="27"/>
      <c r="E18" s="10">
        <v>282700</v>
      </c>
      <c r="F18" s="5">
        <v>403700.00000000006</v>
      </c>
    </row>
    <row r="19" spans="1:6" s="2" customFormat="1" ht="30" customHeight="1">
      <c r="A19" s="88"/>
      <c r="B19" s="55"/>
      <c r="C19" s="26" t="s">
        <v>25</v>
      </c>
      <c r="D19" s="27">
        <v>312400</v>
      </c>
      <c r="E19" s="10">
        <v>312400</v>
      </c>
      <c r="F19" s="5">
        <v>433400.00000000006</v>
      </c>
    </row>
    <row r="20" spans="1:6" s="2" customFormat="1" ht="30" customHeight="1">
      <c r="A20" s="88"/>
      <c r="B20" s="53" t="s">
        <v>26</v>
      </c>
      <c r="C20" s="26" t="s">
        <v>23</v>
      </c>
      <c r="D20" s="27">
        <v>253000.00000000003</v>
      </c>
      <c r="E20" s="10">
        <v>253000.00000000003</v>
      </c>
      <c r="F20" s="5">
        <v>374000.00000000006</v>
      </c>
    </row>
    <row r="21" spans="1:6" s="2" customFormat="1" ht="30" customHeight="1">
      <c r="A21" s="88"/>
      <c r="B21" s="54"/>
      <c r="C21" s="26" t="s">
        <v>24</v>
      </c>
      <c r="D21" s="27">
        <v>282700</v>
      </c>
      <c r="E21" s="10">
        <v>282700</v>
      </c>
      <c r="F21" s="5">
        <v>403700.00000000006</v>
      </c>
    </row>
    <row r="22" spans="1:6" s="2" customFormat="1" ht="30" customHeight="1">
      <c r="A22" s="88"/>
      <c r="B22" s="55"/>
      <c r="C22" s="26" t="s">
        <v>25</v>
      </c>
      <c r="D22" s="27">
        <v>312400</v>
      </c>
      <c r="E22" s="10">
        <v>312400</v>
      </c>
      <c r="F22" s="5">
        <v>433400.00000000006</v>
      </c>
    </row>
    <row r="23" spans="1:6" s="2" customFormat="1" ht="30" customHeight="1">
      <c r="A23" s="88"/>
      <c r="B23" s="56" t="s">
        <v>30</v>
      </c>
      <c r="C23" s="26" t="s">
        <v>27</v>
      </c>
      <c r="D23" s="27"/>
      <c r="E23" s="10">
        <v>319000</v>
      </c>
      <c r="F23" s="5">
        <v>440000.00000000006</v>
      </c>
    </row>
    <row r="24" spans="1:6" s="2" customFormat="1" ht="30" customHeight="1" thickBot="1">
      <c r="A24" s="89"/>
      <c r="B24" s="57"/>
      <c r="C24" s="28" t="s">
        <v>28</v>
      </c>
      <c r="D24" s="29"/>
      <c r="E24" s="11">
        <v>363000</v>
      </c>
      <c r="F24" s="6">
        <v>484000.00000000006</v>
      </c>
    </row>
    <row r="25" spans="1:6" ht="103.5" customHeight="1" thickBot="1">
      <c r="A25" s="74" t="s">
        <v>80</v>
      </c>
      <c r="B25" s="75"/>
      <c r="C25" s="75"/>
      <c r="D25" s="75"/>
      <c r="E25" s="75"/>
      <c r="F25" s="76"/>
    </row>
    <row r="26" spans="1:6" ht="24.75" customHeight="1" thickBot="1">
      <c r="A26" s="93" t="s">
        <v>31</v>
      </c>
      <c r="B26" s="94"/>
      <c r="C26" s="95"/>
      <c r="D26" s="90">
        <f>IF(SUM(F39:F42)&lt;0,0,SUM(F39:F42))</f>
        <v>0</v>
      </c>
      <c r="E26" s="91"/>
      <c r="F26" s="92"/>
    </row>
    <row r="27" spans="1:6" s="2" customFormat="1" ht="30" customHeight="1">
      <c r="A27" s="77" t="s">
        <v>81</v>
      </c>
      <c r="B27" s="78"/>
      <c r="C27" s="78"/>
      <c r="D27" s="78"/>
      <c r="E27" s="78"/>
      <c r="F27" s="79"/>
    </row>
    <row r="28" spans="1:6" s="2" customFormat="1">
      <c r="A28" s="80"/>
      <c r="B28" s="81"/>
      <c r="C28" s="81"/>
      <c r="D28" s="81"/>
      <c r="E28" s="81"/>
      <c r="F28" s="82"/>
    </row>
    <row r="29" spans="1:6" s="2" customFormat="1" ht="19.5" customHeight="1" thickBot="1">
      <c r="A29" s="83"/>
      <c r="B29" s="84"/>
      <c r="C29" s="84"/>
      <c r="D29" s="84"/>
      <c r="E29" s="84"/>
      <c r="F29" s="85"/>
    </row>
    <row r="30" spans="1:6" ht="20.25">
      <c r="A30" s="86" t="s">
        <v>40</v>
      </c>
      <c r="B30" s="86"/>
      <c r="C30" s="86"/>
      <c r="D30" s="86"/>
      <c r="E30" s="86"/>
      <c r="F30" s="86"/>
    </row>
    <row r="31" spans="1:6" ht="21" customHeight="1">
      <c r="A31" s="9" t="s">
        <v>41</v>
      </c>
      <c r="B31" s="8"/>
      <c r="C31" s="7"/>
      <c r="D31" s="8"/>
      <c r="E31" s="8"/>
      <c r="F31" s="7"/>
    </row>
    <row r="32" spans="1:6" ht="21" customHeight="1">
      <c r="A32" s="9"/>
      <c r="B32" s="8"/>
      <c r="C32" s="7"/>
      <c r="D32" s="8"/>
      <c r="E32" s="8"/>
      <c r="F32" s="7"/>
    </row>
    <row r="33" spans="1:6" ht="21" customHeight="1" thickBot="1">
      <c r="A33" s="32" t="s">
        <v>42</v>
      </c>
      <c r="B33" s="32"/>
      <c r="C33" s="40"/>
      <c r="D33" s="40"/>
      <c r="E33" s="7"/>
    </row>
    <row r="34" spans="1:6" ht="21" customHeight="1" thickBot="1">
      <c r="A34" s="32" t="s">
        <v>43</v>
      </c>
      <c r="B34" s="32"/>
      <c r="C34" s="33"/>
      <c r="D34" s="33"/>
      <c r="E34" s="7" t="s">
        <v>4</v>
      </c>
    </row>
    <row r="35" spans="1:6" ht="21" customHeight="1" thickBot="1">
      <c r="A35" s="32" t="s">
        <v>44</v>
      </c>
      <c r="B35" s="32"/>
      <c r="C35" s="33"/>
      <c r="D35" s="33"/>
      <c r="E35" s="7"/>
    </row>
    <row r="36" spans="1:6" ht="21" customHeight="1" thickBot="1">
      <c r="A36" s="32" t="s">
        <v>45</v>
      </c>
      <c r="B36" s="32"/>
      <c r="C36" s="33"/>
      <c r="D36" s="33"/>
      <c r="E36" s="7"/>
    </row>
    <row r="37" spans="1:6" ht="21" customHeight="1" thickBot="1">
      <c r="A37" s="32" t="s">
        <v>46</v>
      </c>
      <c r="B37" s="32"/>
      <c r="C37" s="33"/>
      <c r="D37" s="33"/>
      <c r="E37" s="7"/>
    </row>
    <row r="38" spans="1:6" hidden="1">
      <c r="A38" s="7"/>
      <c r="B38" s="15" t="s">
        <v>11</v>
      </c>
      <c r="C38" s="15" t="s">
        <v>0</v>
      </c>
      <c r="D38" s="15" t="s">
        <v>12</v>
      </c>
      <c r="E38" s="15" t="s">
        <v>12</v>
      </c>
      <c r="F38" s="15" t="s">
        <v>13</v>
      </c>
    </row>
    <row r="39" spans="1:6" hidden="1">
      <c r="A39" s="7"/>
      <c r="B39" s="13">
        <v>45591</v>
      </c>
      <c r="C39" s="14">
        <f>E13</f>
        <v>0</v>
      </c>
      <c r="D39" s="8" t="str">
        <f>IF(AND(C12&lt;=B39,E12&gt;B39),"SAT","0")</f>
        <v>0</v>
      </c>
      <c r="E39" s="1" t="str">
        <f>C39&amp;D39</f>
        <v>00</v>
      </c>
      <c r="F39" s="14">
        <f>IFERROR(VLOOKUP(E39,Sheet1!F2:G17,2,0),0)</f>
        <v>0</v>
      </c>
    </row>
    <row r="40" spans="1:6" hidden="1">
      <c r="A40" s="7"/>
      <c r="B40" s="13">
        <v>45592</v>
      </c>
      <c r="C40" s="14">
        <f>E13</f>
        <v>0</v>
      </c>
      <c r="D40" s="8" t="str">
        <f>IF(AND(C12&lt;=B40,E12&gt;B40),"REG","0")</f>
        <v>0</v>
      </c>
      <c r="E40" s="1" t="str">
        <f t="shared" ref="E40:E41" si="0">C40&amp;D40</f>
        <v>00</v>
      </c>
      <c r="F40" s="14">
        <f>IFERROR(VLOOKUP(E40,Sheet1!F2:G17,2,0),0)</f>
        <v>0</v>
      </c>
    </row>
    <row r="41" spans="1:6" hidden="1">
      <c r="A41" s="7"/>
      <c r="B41" s="13">
        <v>45593</v>
      </c>
      <c r="C41" s="14">
        <f>E13</f>
        <v>0</v>
      </c>
      <c r="D41" s="8" t="str">
        <f>IF(AND(C12&lt;=B41,E12&gt;B41),"REG","0")</f>
        <v>0</v>
      </c>
      <c r="E41" s="1" t="str">
        <f t="shared" si="0"/>
        <v>00</v>
      </c>
      <c r="F41" s="14">
        <f>IFERROR(VLOOKUP(E41,Sheet1!F2:G17,2,0),0)</f>
        <v>0</v>
      </c>
    </row>
    <row r="42" spans="1:6" hidden="1">
      <c r="A42" s="7"/>
      <c r="B42" s="13">
        <v>45594</v>
      </c>
      <c r="C42" s="14">
        <f>E13</f>
        <v>0</v>
      </c>
      <c r="D42" s="8" t="str">
        <f>IF(AND(C12&lt;=B42,E12&gt;B42),"REG","0")</f>
        <v>0</v>
      </c>
      <c r="E42" s="1" t="str">
        <f t="shared" ref="E42" si="1">C42&amp;D42</f>
        <v>00</v>
      </c>
      <c r="F42" s="14">
        <f>IFERROR(VLOOKUP(E42,Sheet1!F2:G17,2,0),0)</f>
        <v>0</v>
      </c>
    </row>
    <row r="43" spans="1:6" hidden="1">
      <c r="A43" s="7"/>
      <c r="B43" s="13"/>
      <c r="C43" s="14"/>
      <c r="D43" s="8"/>
      <c r="F43" s="14"/>
    </row>
    <row r="44" spans="1:6">
      <c r="A44" s="7"/>
      <c r="B44" s="8"/>
      <c r="C44" s="7"/>
      <c r="D44" s="8"/>
      <c r="E44" s="8"/>
      <c r="F44" s="7"/>
    </row>
    <row r="45" spans="1:6">
      <c r="A45" s="25" t="s">
        <v>47</v>
      </c>
      <c r="B45" s="8"/>
      <c r="C45" s="7"/>
      <c r="D45" s="8"/>
      <c r="E45" s="8"/>
      <c r="F45" s="7"/>
    </row>
    <row r="46" spans="1:6">
      <c r="A46" s="25" t="s">
        <v>48</v>
      </c>
      <c r="B46" s="8"/>
      <c r="C46" s="7"/>
      <c r="D46" s="8"/>
      <c r="E46" s="8"/>
      <c r="F46" s="7"/>
    </row>
    <row r="47" spans="1:6">
      <c r="A47" s="7"/>
      <c r="B47" s="8"/>
      <c r="C47" s="7"/>
      <c r="D47" s="8"/>
      <c r="E47" s="8"/>
      <c r="F47" s="7"/>
    </row>
    <row r="48" spans="1:6" ht="27.75" customHeight="1" thickBot="1">
      <c r="A48" s="32" t="s">
        <v>49</v>
      </c>
      <c r="B48" s="32"/>
      <c r="C48" s="40"/>
      <c r="D48" s="40"/>
      <c r="E48" s="7"/>
    </row>
    <row r="49" spans="1:6" ht="27.75" customHeight="1" thickBot="1">
      <c r="A49" s="32" t="s">
        <v>50</v>
      </c>
      <c r="B49" s="32"/>
      <c r="C49" s="33"/>
      <c r="D49" s="33"/>
      <c r="E49" s="7"/>
    </row>
    <row r="50" spans="1:6">
      <c r="A50" s="7"/>
      <c r="B50" s="8"/>
      <c r="C50" s="7"/>
      <c r="D50" s="8"/>
      <c r="E50" s="8"/>
      <c r="F50" s="7"/>
    </row>
    <row r="51" spans="1:6" ht="56.25" customHeight="1">
      <c r="A51" s="71" t="s">
        <v>82</v>
      </c>
      <c r="B51" s="72"/>
      <c r="C51" s="72"/>
      <c r="D51" s="72"/>
      <c r="E51" s="72"/>
      <c r="F51" s="72"/>
    </row>
    <row r="52" spans="1:6">
      <c r="A52" s="73" t="s">
        <v>51</v>
      </c>
      <c r="B52" s="73"/>
      <c r="C52" s="73"/>
      <c r="D52" s="73"/>
      <c r="E52" s="73"/>
      <c r="F52" s="73"/>
    </row>
    <row r="53" spans="1:6">
      <c r="A53" s="61"/>
      <c r="B53" s="61"/>
      <c r="C53" s="61"/>
      <c r="D53" s="61"/>
      <c r="E53" s="61"/>
      <c r="F53" s="61"/>
    </row>
  </sheetData>
  <sheetProtection algorithmName="SHA-512" hashValue="UTb6Vj5XfO40VvczpmMLOnZ40HxX3CnnrQGugM7VlGrC8YgRKJHcujC98OSDUNoCrCAKQfhz/CEvU/myubSjzg==" saltValue="Qp7R2vPPwSLB/ttOtthlDQ==" spinCount="100000" sheet="1" objects="1" scenarios="1"/>
  <mergeCells count="48">
    <mergeCell ref="A53:F53"/>
    <mergeCell ref="A8:F8"/>
    <mergeCell ref="E13:F13"/>
    <mergeCell ref="E9:F9"/>
    <mergeCell ref="E12:F12"/>
    <mergeCell ref="A51:F51"/>
    <mergeCell ref="A52:F52"/>
    <mergeCell ref="A25:F25"/>
    <mergeCell ref="A27:F29"/>
    <mergeCell ref="A30:F30"/>
    <mergeCell ref="A33:B33"/>
    <mergeCell ref="A16:A24"/>
    <mergeCell ref="D26:F26"/>
    <mergeCell ref="A26:C26"/>
    <mergeCell ref="A49:B49"/>
    <mergeCell ref="C49:D49"/>
    <mergeCell ref="A1:F6"/>
    <mergeCell ref="C48:D48"/>
    <mergeCell ref="A48:B48"/>
    <mergeCell ref="C10:F10"/>
    <mergeCell ref="C11:F11"/>
    <mergeCell ref="B14:D14"/>
    <mergeCell ref="E14:F14"/>
    <mergeCell ref="B15:D15"/>
    <mergeCell ref="E15:F15"/>
    <mergeCell ref="A9:A15"/>
    <mergeCell ref="B20:B22"/>
    <mergeCell ref="B23:B24"/>
    <mergeCell ref="B17:B19"/>
    <mergeCell ref="A7:F7"/>
    <mergeCell ref="C33:D33"/>
    <mergeCell ref="C34:D34"/>
    <mergeCell ref="A34:B34"/>
    <mergeCell ref="A36:B36"/>
    <mergeCell ref="A37:B37"/>
    <mergeCell ref="C36:D36"/>
    <mergeCell ref="C37:D37"/>
    <mergeCell ref="C35:D35"/>
    <mergeCell ref="A35:B3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7" type="noConversion"/>
  <conditionalFormatting sqref="E12:F13 C12 C10:F11 C9 E9:F9 C33:D37 C48:D49">
    <cfRule type="cellIs" dxfId="2" priority="4" operator="equal">
      <formula>0</formula>
    </cfRule>
  </conditionalFormatting>
  <conditionalFormatting sqref="E14">
    <cfRule type="cellIs" dxfId="1" priority="2" operator="equal">
      <formula>0</formula>
    </cfRule>
  </conditionalFormatting>
  <conditionalFormatting sqref="E1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Sheet1!$C$3:$C$6</xm:f>
          </x14:formula1>
          <xm:sqref>E12:F12</xm:sqref>
        </x14:dataValidation>
        <x14:dataValidation type="list" allowBlank="1" showInputMessage="1" showErrorMessage="1">
          <x14:formula1>
            <xm:f>Sheet1!$C$2:$C$5</xm:f>
          </x14:formula1>
          <xm:sqref>C12</xm:sqref>
        </x14:dataValidation>
        <x14:dataValidation type="list" allowBlank="1" showInputMessage="1" showErrorMessage="1">
          <x14:formula1>
            <xm:f>Sheet1!$B$7:$B$8</xm:f>
          </x14:formula1>
          <xm:sqref>E15:F15</xm:sqref>
        </x14:dataValidation>
        <x14:dataValidation type="list" allowBlank="1" showInputMessage="1" showErrorMessage="1">
          <x14:formula1>
            <xm:f>Sheet1!$D$2:$D$9</xm:f>
          </x14:formula1>
          <xm:sqref>E13:F13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E15" sqref="E15"/>
    </sheetView>
  </sheetViews>
  <sheetFormatPr defaultRowHeight="16.5"/>
  <cols>
    <col min="3" max="3" width="11.875" style="1" bestFit="1" customWidth="1"/>
    <col min="4" max="4" width="79.625" style="1" customWidth="1"/>
    <col min="5" max="5" width="13.875" style="1" customWidth="1"/>
    <col min="6" max="6" width="50.625" style="1" bestFit="1" customWidth="1"/>
    <col min="7" max="9" width="21.875" customWidth="1"/>
  </cols>
  <sheetData>
    <row r="1" spans="1:12">
      <c r="C1" s="1" t="s">
        <v>2</v>
      </c>
      <c r="D1" s="1" t="s">
        <v>3</v>
      </c>
      <c r="H1" s="1"/>
      <c r="I1" s="1"/>
    </row>
    <row r="2" spans="1:12">
      <c r="A2" s="1" t="s">
        <v>9</v>
      </c>
      <c r="B2" s="1" t="s">
        <v>60</v>
      </c>
      <c r="C2" s="24">
        <v>45591</v>
      </c>
      <c r="D2" s="3" t="s">
        <v>32</v>
      </c>
      <c r="E2" s="1" t="s">
        <v>10</v>
      </c>
      <c r="F2" s="1" t="s">
        <v>64</v>
      </c>
      <c r="G2" s="4">
        <v>253000.00000000003</v>
      </c>
      <c r="J2">
        <v>1</v>
      </c>
      <c r="L2" s="1" t="s">
        <v>5</v>
      </c>
    </row>
    <row r="3" spans="1:12">
      <c r="A3" s="1" t="s">
        <v>61</v>
      </c>
      <c r="B3" s="1" t="s">
        <v>10</v>
      </c>
      <c r="C3" s="24">
        <v>45592</v>
      </c>
      <c r="D3" s="3" t="s">
        <v>33</v>
      </c>
      <c r="E3" s="1" t="s">
        <v>10</v>
      </c>
      <c r="F3" s="1" t="s">
        <v>65</v>
      </c>
      <c r="G3" s="4">
        <v>282700</v>
      </c>
      <c r="J3">
        <v>2</v>
      </c>
      <c r="L3" s="1" t="s">
        <v>6</v>
      </c>
    </row>
    <row r="4" spans="1:12">
      <c r="A4" s="1" t="s">
        <v>62</v>
      </c>
      <c r="B4" s="1" t="s">
        <v>10</v>
      </c>
      <c r="C4" s="24">
        <v>45593</v>
      </c>
      <c r="D4" s="3" t="s">
        <v>34</v>
      </c>
      <c r="E4" s="1" t="s">
        <v>10</v>
      </c>
      <c r="F4" s="1" t="s">
        <v>66</v>
      </c>
      <c r="G4" s="4">
        <v>312400</v>
      </c>
      <c r="L4" s="1" t="s">
        <v>7</v>
      </c>
    </row>
    <row r="5" spans="1:12">
      <c r="A5" s="1" t="s">
        <v>63</v>
      </c>
      <c r="B5" s="1" t="s">
        <v>10</v>
      </c>
      <c r="C5" s="24">
        <v>45594</v>
      </c>
      <c r="D5" s="3" t="s">
        <v>35</v>
      </c>
      <c r="E5" s="1" t="s">
        <v>10</v>
      </c>
      <c r="F5" s="1" t="s">
        <v>67</v>
      </c>
      <c r="G5" s="4">
        <v>253000.00000000003</v>
      </c>
      <c r="L5" s="1" t="s">
        <v>8</v>
      </c>
    </row>
    <row r="6" spans="1:12">
      <c r="A6" s="1"/>
      <c r="B6" s="1"/>
      <c r="C6" s="3">
        <v>45595</v>
      </c>
      <c r="D6" s="3" t="s">
        <v>36</v>
      </c>
      <c r="E6" s="1" t="s">
        <v>10</v>
      </c>
      <c r="F6" s="1" t="s">
        <v>68</v>
      </c>
      <c r="G6" s="4">
        <v>282700</v>
      </c>
    </row>
    <row r="7" spans="1:12">
      <c r="B7" s="1" t="s">
        <v>55</v>
      </c>
      <c r="C7" s="3"/>
      <c r="D7" s="3" t="s">
        <v>37</v>
      </c>
      <c r="E7" s="1" t="s">
        <v>10</v>
      </c>
      <c r="F7" s="1" t="s">
        <v>69</v>
      </c>
      <c r="G7" s="4">
        <v>312400</v>
      </c>
      <c r="J7">
        <v>0</v>
      </c>
      <c r="K7">
        <v>0</v>
      </c>
    </row>
    <row r="8" spans="1:12">
      <c r="B8" s="1" t="s">
        <v>56</v>
      </c>
      <c r="D8" s="3" t="s">
        <v>38</v>
      </c>
      <c r="E8" s="1" t="s">
        <v>10</v>
      </c>
      <c r="F8" s="1" t="s">
        <v>70</v>
      </c>
      <c r="G8" s="4">
        <v>319000</v>
      </c>
      <c r="J8">
        <v>1</v>
      </c>
      <c r="K8">
        <v>1</v>
      </c>
    </row>
    <row r="9" spans="1:12">
      <c r="D9" s="3" t="s">
        <v>39</v>
      </c>
      <c r="E9" s="1" t="s">
        <v>10</v>
      </c>
      <c r="F9" s="1" t="s">
        <v>71</v>
      </c>
      <c r="G9" s="4">
        <v>363000</v>
      </c>
      <c r="J9">
        <v>2</v>
      </c>
      <c r="K9">
        <v>2</v>
      </c>
    </row>
    <row r="10" spans="1:12">
      <c r="D10" s="3" t="s">
        <v>32</v>
      </c>
      <c r="E10" s="1" t="s">
        <v>60</v>
      </c>
      <c r="F10" s="1" t="s">
        <v>72</v>
      </c>
      <c r="G10" s="4">
        <v>374000.00000000006</v>
      </c>
      <c r="J10">
        <v>3</v>
      </c>
      <c r="K10">
        <v>3</v>
      </c>
    </row>
    <row r="11" spans="1:12">
      <c r="D11" s="3" t="s">
        <v>33</v>
      </c>
      <c r="E11" s="1" t="s">
        <v>60</v>
      </c>
      <c r="F11" s="1" t="s">
        <v>73</v>
      </c>
      <c r="G11" s="4">
        <v>403700.00000000006</v>
      </c>
    </row>
    <row r="12" spans="1:12">
      <c r="D12" s="3" t="s">
        <v>34</v>
      </c>
      <c r="E12" s="1" t="s">
        <v>60</v>
      </c>
      <c r="F12" s="1" t="s">
        <v>74</v>
      </c>
      <c r="G12" s="4">
        <v>433400.00000000006</v>
      </c>
    </row>
    <row r="13" spans="1:12">
      <c r="D13" s="3" t="s">
        <v>35</v>
      </c>
      <c r="E13" s="1" t="s">
        <v>60</v>
      </c>
      <c r="F13" s="1" t="s">
        <v>75</v>
      </c>
      <c r="G13" s="4">
        <v>374000.00000000006</v>
      </c>
    </row>
    <row r="14" spans="1:12">
      <c r="D14" s="3" t="s">
        <v>36</v>
      </c>
      <c r="E14" s="1" t="s">
        <v>60</v>
      </c>
      <c r="F14" s="1" t="s">
        <v>76</v>
      </c>
      <c r="G14" s="4">
        <v>403700.00000000006</v>
      </c>
    </row>
    <row r="15" spans="1:12">
      <c r="D15" s="3" t="s">
        <v>37</v>
      </c>
      <c r="E15" s="1" t="s">
        <v>60</v>
      </c>
      <c r="F15" s="1" t="s">
        <v>77</v>
      </c>
      <c r="G15" s="4">
        <v>433400.00000000006</v>
      </c>
    </row>
    <row r="16" spans="1:12">
      <c r="D16" s="3" t="s">
        <v>38</v>
      </c>
      <c r="E16" s="1" t="s">
        <v>60</v>
      </c>
      <c r="F16" s="1" t="s">
        <v>78</v>
      </c>
      <c r="G16" s="4">
        <v>440000.00000000006</v>
      </c>
    </row>
    <row r="17" spans="4:7">
      <c r="D17" s="3" t="s">
        <v>39</v>
      </c>
      <c r="E17" s="1" t="s">
        <v>60</v>
      </c>
      <c r="F17" s="1" t="s">
        <v>79</v>
      </c>
      <c r="G17" s="4">
        <v>484000.00000000006</v>
      </c>
    </row>
  </sheetData>
  <sheetProtection algorithmName="SHA-512" hashValue="KgDGywPpoJD5M8Qo0ucfEjJbnHpeDPqjADmIQ+eGFP3wT59B3iITuZUTk7Skyn1xb8wOzN0yqcZn6MtiC8rO3w==" saltValue="UF/wFe7YPapLVsJKK/JOhA==" spinCount="100000" sheet="1" objects="1" scenarios="1"/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Request Form</vt:lpstr>
      <vt:lpstr>Sheet1</vt:lpstr>
      <vt:lpstr>'Request Form'!Print_Area</vt:lpstr>
    </vt:vector>
  </TitlesOfParts>
  <Company>Marriott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Young Kwang</dc:creator>
  <cp:lastModifiedBy>한국기상학회</cp:lastModifiedBy>
  <cp:lastPrinted>2023-07-28T07:57:20Z</cp:lastPrinted>
  <dcterms:created xsi:type="dcterms:W3CDTF">2022-06-10T01:52:34Z</dcterms:created>
  <dcterms:modified xsi:type="dcterms:W3CDTF">2024-09-23T11:19:00Z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